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0730" windowHeight="1152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<sst xmlns="http://schemas.openxmlformats.org/spreadsheetml/2006/main" count="380" uniqueCount="224">
  <si>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</si>
  <si>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</si>
  <si>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</si>
  <si>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</si>
  <si>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</si>
  <si>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</si>
  <si>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</si>
  <si>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</si>
  <si>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</si>
  <si>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</si>
  <si>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</si>
  <si>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</si>
  <si>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</si>
  <si>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</si>
  <si>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</si>
  <si>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</si>
  <si>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</si>
  <si>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</si>
  <si>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</si>
  <si>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</si>
  <si>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</si>
  <si>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</si>
  <si>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</si>
  <si>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</si>
  <si>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</si>
  <si>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</si>
  <si>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</si>
  <si>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</si>
  <si>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</si>
  <si>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</si>
  <si>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</si>
  <si>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</si>
  <si>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</si>
  <si>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</si>
  <si>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</si>
  <si>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</si>
  <si>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</si>
  <si>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</si>
  <si>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</si>
  <si>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</si>
  <si>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</si>
  <si>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</si>
  <si>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</si>
  <si>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</si>
  <si>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</si>
  <si>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</si>
  <si>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</si>
  <si>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</si>
  <si>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</si>
  <si>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</si>
  <si>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</si>
  <si>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</si>
  <si>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</si>
  <si>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</si>
  <si>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</si>
  <si>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</si>
  <si>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</si>
  <si>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</si>
  <si>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</si>
  <si>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</si>
  <si>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</si>
  <si>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</si>
  <si>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</si>
  <si>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</si>
  <si>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</si>
  <si>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</si>
  <si>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</si>
  <si>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</si>
  <si>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</si>
  <si>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</si>
  <si>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</si>
  <si>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</si>
  <si>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</si>
  <si>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</si>
  <si>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</si>
  <si>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</si>
  <si>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</si>
  <si>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</si>
  <si>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</si>
  <si>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</si>
  <si>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</si>
  <si>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</si>
  <si>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</si>
  <si>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</si>
  <si>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</si>
  <si>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</si>
  <si>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</si>
  <si>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</si>
  <si>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</si>
  <si>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</si>
  <si>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</si>
  <si>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</si>
  <si>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</si>
  <si>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</si>
  <si>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</si>
  <si>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</si>
  <si>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</si>
  <si>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</si>
  <si>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</si>
  <si>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</si>
  <si>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</si>
  <si>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</si>
  <si>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</si>
  <si>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</si>
  <si>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</si>
  <si>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</si>
  <si>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</si>
  <si>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</si>
  <si>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</si>
  <si>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</si>
  <si>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</si>
  <si>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</si>
  <si>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</si>
  <si>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</si>
  <si>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</si>
  <si>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</si>
  <si>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</si>
  <si>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</si>
  <si>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</si>
  <si>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</si>
  <si>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</si>
  <si>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</si>
  <si>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</si>
  <si>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</si>
  <si>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</si>
  <si>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</si>
  <si>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</si>
  <si>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</si>
  <si>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</si>
  <si>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</si>
  <si>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</si>
  <si>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</si>
  <si>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</si>
  <si>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</si>
  <si>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</si>
  <si>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</si>
  <si>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</si>
  <si>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</si>
  <si>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</si>
  <si>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</si>
  <si>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</si>
  <si>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</si>
  <si>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</si>
  <si>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</si>
  <si>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</si>
  <si>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</si>
  <si>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</si>
  <si>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</si>
  <si>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</si>
  <si>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</si>
  <si>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</si>
  <si>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</si>
  <si>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</si>
  <si>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</si>
  <si>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</si>
  <si>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</si>
  <si>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</si>
  <si>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</si>
  <si>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</si>
  <si>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</si>
  <si>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</si>
  <si>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</si>
  <si>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</si>
  <si>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</si>
  <si>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</si>
  <si>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</si>
  <si>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</si>
  <si>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</si>
  <si>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</si>
  <si>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</si>
  <si>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</si>
  <si>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</si>
  <si>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</si>
  <si>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</si>
  <si>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</si>
  <si>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</si>
  <si>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</si>
  <si>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</si>
  <si>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</si>
  <si>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</si>
  <si>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</si>
  <si>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</si>
  <si>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</si>
  <si>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</si>
  <si>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</si>
  <si>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</si>
  <si>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</si>
  <si>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</si>
  <si>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</si>
  <si>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</si>
  <si>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</si>
  <si>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</si>
  <si>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</si>
  <si>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</si>
  <si>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</si>
  <si>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</si>
  <si>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</si>
  <si>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</si>
  <si>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</si>
  <si>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</si>
  <si>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</si>
  <si>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</si>
  <si>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</si>
  <si>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</si>
  <si>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</si>
  <si>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</si>
  <si>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</si>
  <si>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</si>
  <si>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</si>
  <si>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</si>
  <si>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</si>
  <si>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</si>
  <si>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</si>
  <si>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</si>
  <si>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</si>
  <si>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</si>
  <si>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</si>
  <si>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</si>
  <si>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</si>
  <si>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</si>
  <si>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</si>
  <si>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00020225306050000151</t>
  </si>
  <si>
    <t>Справка об исполнении районного бюджета на 01.08.2020 года</t>
  </si>
  <si>
    <t>Исполнено на 01.08.2020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</si>
</sst>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zoomScale="80" zoomScaleNormal="90" zoomScaleSheetLayoutView="80" workbookViewId="0">
      <selection activeCell="D81" sqref="D81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222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191</v>
      </c>
      <c r="D3" s="11" t="s">
        <v>223</v>
      </c>
      <c r="E3" s="12" t="s">
        <v>192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89631.599999999991</v>
      </c>
      <c r="E4" s="57">
        <f t="shared" ref="E4:E34" si="0">D4/C4*100</f>
        <v>50.440779147840111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65709.899999999994</v>
      </c>
      <c r="E5" s="57">
        <f t="shared" si="0"/>
        <v>49.658338623378974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12104.3</v>
      </c>
      <c r="E6" s="57">
        <f t="shared" si="0"/>
        <v>46.552851406858139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7677.8</v>
      </c>
      <c r="E7" s="57">
        <f t="shared" si="0"/>
        <v>56.545883046103995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47.7</v>
      </c>
      <c r="E8" s="57">
        <f t="shared" si="0"/>
        <v>11.044223199814773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35</v>
      </c>
      <c r="E9" s="57">
        <f t="shared" si="0"/>
        <v>54.095826893353937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>
        <v>1758.5</v>
      </c>
      <c r="E10" s="57">
        <f t="shared" ref="E10" si="1">D10/C10*100</f>
        <v>156.17229129662522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2293.4</v>
      </c>
      <c r="E11" s="57">
        <f>D11/C11*100</f>
        <v>54.985734493754357</v>
      </c>
      <c r="F11" s="19"/>
    </row>
    <row r="12" spans="1:6" x14ac:dyDescent="0.3">
      <c r="A12" s="16" t="s">
        <v>219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27474.6</v>
      </c>
      <c r="D13" s="58">
        <f>SUM(D14:D36)</f>
        <v>12859.4</v>
      </c>
      <c r="E13" s="57">
        <f t="shared" si="0"/>
        <v>46.804685054559485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2773.1</v>
      </c>
      <c r="E14" s="57">
        <f>D14/C14*100</f>
        <v>47.893818759606908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2165</v>
      </c>
      <c r="E15" s="57">
        <f>D15/C15*100</f>
        <v>55.512820512820518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22.2</v>
      </c>
      <c r="E17" s="57">
        <f t="shared" si="0"/>
        <v>58.421052631578938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31.5</v>
      </c>
      <c r="E18" s="57">
        <f t="shared" si="0"/>
        <v>65.762004175365348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218</v>
      </c>
      <c r="B20" s="17" t="s">
        <v>197</v>
      </c>
      <c r="C20" s="23">
        <v>52</v>
      </c>
      <c r="D20" s="24">
        <v>30.1</v>
      </c>
      <c r="E20" s="57">
        <f t="shared" ref="E20" si="2">D20/C20*100</f>
        <v>57.884615384615387</v>
      </c>
      <c r="F20" s="22"/>
    </row>
    <row r="21" spans="1:6" x14ac:dyDescent="0.3">
      <c r="A21" s="16" t="s">
        <v>217</v>
      </c>
      <c r="B21" s="17" t="s">
        <v>198</v>
      </c>
      <c r="C21" s="23">
        <v>51</v>
      </c>
      <c r="D21" s="24">
        <v>2.8</v>
      </c>
      <c r="E21" s="57">
        <f t="shared" si="0"/>
        <v>5.4901960784313726</v>
      </c>
      <c r="F21" s="22"/>
    </row>
    <row r="22" spans="1:6" x14ac:dyDescent="0.3">
      <c r="A22" s="16" t="s">
        <v>31</v>
      </c>
      <c r="B22" s="17" t="s">
        <v>32</v>
      </c>
      <c r="C22" s="18">
        <v>737</v>
      </c>
      <c r="D22" s="18">
        <v>2756.8</v>
      </c>
      <c r="E22" s="57">
        <f t="shared" si="0"/>
        <v>374.05698778833107</v>
      </c>
      <c r="F22" s="22"/>
    </row>
    <row r="23" spans="1:6" ht="56.25" x14ac:dyDescent="0.3">
      <c r="A23" s="16" t="s">
        <v>177</v>
      </c>
      <c r="B23" s="17" t="s">
        <v>176</v>
      </c>
      <c r="C23" s="18">
        <v>0</v>
      </c>
      <c r="D23" s="20">
        <v>1192.3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1316.8</v>
      </c>
      <c r="E24" s="57">
        <f t="shared" si="0"/>
        <v>403.92638036809814</v>
      </c>
      <c r="F24" s="22"/>
    </row>
    <row r="25" spans="1:6" x14ac:dyDescent="0.3">
      <c r="A25" s="16" t="s">
        <v>199</v>
      </c>
      <c r="B25" s="17" t="s">
        <v>200</v>
      </c>
      <c r="C25" s="18">
        <v>1478.4</v>
      </c>
      <c r="D25" s="18">
        <v>280.39999999999998</v>
      </c>
      <c r="E25" s="57">
        <f t="shared" si="0"/>
        <v>18.966450216450216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201</v>
      </c>
      <c r="B27" s="17" t="s">
        <v>202</v>
      </c>
      <c r="C27" s="18">
        <v>14683.7</v>
      </c>
      <c r="D27" s="18">
        <v>1989.3</v>
      </c>
      <c r="E27" s="57">
        <f t="shared" si="0"/>
        <v>13.547675313442797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hidden="1" customHeight="1" x14ac:dyDescent="0.3">
      <c r="A35" s="16" t="s">
        <v>51</v>
      </c>
      <c r="B35" s="17" t="s">
        <v>52</v>
      </c>
      <c r="C35" s="18"/>
      <c r="D35" s="24"/>
      <c r="E35" s="57" t="e">
        <f>D35/C35*100</f>
        <v>#DIV/0!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299.10000000000002</v>
      </c>
      <c r="E36" s="57">
        <f>D36/C36*100</f>
        <v>81.721311475409834</v>
      </c>
      <c r="F36" s="22"/>
    </row>
    <row r="37" spans="1:6" x14ac:dyDescent="0.3">
      <c r="A37" s="27" t="s">
        <v>55</v>
      </c>
      <c r="B37" s="28"/>
      <c r="C37" s="59">
        <f>C13+C4</f>
        <v>205171.30000000002</v>
      </c>
      <c r="D37" s="59">
        <f>D13+D4</f>
        <v>102490.99999999999</v>
      </c>
      <c r="E37" s="57">
        <f t="shared" ref="E37:E54" si="4">D37/C37*100</f>
        <v>49.953867816795025</v>
      </c>
      <c r="F37" s="29"/>
    </row>
    <row r="38" spans="1:6" ht="18" customHeight="1" x14ac:dyDescent="0.3">
      <c r="A38" s="16" t="s">
        <v>56</v>
      </c>
      <c r="B38" s="17" t="s">
        <v>215</v>
      </c>
      <c r="C38" s="18">
        <v>69850</v>
      </c>
      <c r="D38" s="18">
        <v>62908.6</v>
      </c>
      <c r="E38" s="57">
        <f t="shared" si="4"/>
        <v>90.062419470293491</v>
      </c>
      <c r="F38" s="19"/>
    </row>
    <row r="39" spans="1:6" x14ac:dyDescent="0.3">
      <c r="A39" s="16" t="s">
        <v>58</v>
      </c>
      <c r="B39" s="17" t="s">
        <v>59</v>
      </c>
      <c r="C39" s="18">
        <v>15981.4</v>
      </c>
      <c r="D39" s="18">
        <v>2242</v>
      </c>
      <c r="E39" s="57">
        <f t="shared" si="4"/>
        <v>14.028808489869474</v>
      </c>
      <c r="F39" s="19"/>
    </row>
    <row r="40" spans="1:6" ht="56.25" x14ac:dyDescent="0.3">
      <c r="A40" s="16" t="s">
        <v>220</v>
      </c>
      <c r="B40" s="17" t="s">
        <v>221</v>
      </c>
      <c r="C40" s="18">
        <v>3770.4</v>
      </c>
      <c r="D40" s="18"/>
      <c r="E40" s="57">
        <f t="shared" si="4"/>
        <v>0</v>
      </c>
      <c r="F40" s="19"/>
    </row>
    <row r="41" spans="1:6" ht="37.5" x14ac:dyDescent="0.3">
      <c r="A41" s="16" t="s">
        <v>204</v>
      </c>
      <c r="B41" s="17" t="s">
        <v>203</v>
      </c>
      <c r="C41" s="18">
        <v>2147.9</v>
      </c>
      <c r="D41" s="18">
        <v>2147.9</v>
      </c>
      <c r="E41" s="57">
        <f t="shared" ref="E41" si="5">D41/C41*100</f>
        <v>100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>
        <v>674.7</v>
      </c>
      <c r="E44" s="57">
        <f t="shared" si="4"/>
        <v>100</v>
      </c>
      <c r="F44" s="19"/>
    </row>
    <row r="45" spans="1:6" x14ac:dyDescent="0.3">
      <c r="A45" s="16" t="s">
        <v>183</v>
      </c>
      <c r="B45" s="17" t="s">
        <v>214</v>
      </c>
      <c r="C45" s="18">
        <v>5163.6000000000004</v>
      </c>
      <c r="D45" s="23">
        <v>5163.6000000000004</v>
      </c>
      <c r="E45" s="57">
        <f t="shared" ref="E45" si="6">D45/C45*100</f>
        <v>100</v>
      </c>
      <c r="F45" s="19"/>
    </row>
    <row r="46" spans="1:6" hidden="1" x14ac:dyDescent="0.3">
      <c r="A46" s="16" t="s">
        <v>165</v>
      </c>
      <c r="B46" s="17" t="s">
        <v>213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212</v>
      </c>
      <c r="C47" s="18">
        <v>160996.70000000001</v>
      </c>
      <c r="D47" s="23">
        <v>88471.8</v>
      </c>
      <c r="E47" s="57">
        <f t="shared" ref="E47" si="7">D47/C47*100</f>
        <v>54.952554928144494</v>
      </c>
      <c r="F47" s="19"/>
    </row>
    <row r="48" spans="1:6" ht="37.5" x14ac:dyDescent="0.3">
      <c r="A48" s="16" t="s">
        <v>62</v>
      </c>
      <c r="B48" s="17" t="s">
        <v>211</v>
      </c>
      <c r="C48" s="18">
        <v>75148.3</v>
      </c>
      <c r="D48" s="20">
        <v>42521.9</v>
      </c>
      <c r="E48" s="57">
        <f t="shared" si="4"/>
        <v>56.583981274360163</v>
      </c>
      <c r="F48" s="19"/>
    </row>
    <row r="49" spans="1:6" x14ac:dyDescent="0.3">
      <c r="A49" s="16" t="s">
        <v>64</v>
      </c>
      <c r="B49" s="17" t="s">
        <v>210</v>
      </c>
      <c r="C49" s="18">
        <v>43881.9</v>
      </c>
      <c r="D49" s="18">
        <v>26983.5</v>
      </c>
      <c r="E49" s="57">
        <f t="shared" si="4"/>
        <v>61.49118429238478</v>
      </c>
      <c r="F49" s="19"/>
    </row>
    <row r="50" spans="1:6" s="32" customFormat="1" ht="37.5" x14ac:dyDescent="0.3">
      <c r="A50" s="30" t="s">
        <v>66</v>
      </c>
      <c r="B50" s="31" t="s">
        <v>209</v>
      </c>
      <c r="C50" s="23">
        <v>15.1</v>
      </c>
      <c r="D50" s="23">
        <v>15.1</v>
      </c>
      <c r="E50" s="57">
        <f t="shared" si="4"/>
        <v>100</v>
      </c>
      <c r="F50" s="19"/>
    </row>
    <row r="51" spans="1:6" x14ac:dyDescent="0.3">
      <c r="A51" s="16" t="s">
        <v>205</v>
      </c>
      <c r="B51" s="17" t="s">
        <v>208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207</v>
      </c>
      <c r="C52" s="23">
        <v>662258.6</v>
      </c>
      <c r="D52" s="18">
        <v>407707</v>
      </c>
      <c r="E52" s="57">
        <f t="shared" si="4"/>
        <v>61.563111449213345</v>
      </c>
      <c r="F52" s="19"/>
    </row>
    <row r="53" spans="1:6" ht="38.25" customHeight="1" x14ac:dyDescent="0.3">
      <c r="A53" s="33" t="s">
        <v>70</v>
      </c>
      <c r="B53" s="17" t="s">
        <v>206</v>
      </c>
      <c r="C53" s="23">
        <v>7688.3</v>
      </c>
      <c r="D53" s="18">
        <v>4085.6</v>
      </c>
      <c r="E53" s="57">
        <f t="shared" ref="E53" si="9">D53/C53*100</f>
        <v>53.140486193306714</v>
      </c>
      <c r="F53" s="19"/>
    </row>
    <row r="54" spans="1:6" ht="38.25" customHeight="1" x14ac:dyDescent="0.3">
      <c r="A54" s="33" t="s">
        <v>189</v>
      </c>
      <c r="B54" s="17" t="s">
        <v>190</v>
      </c>
      <c r="C54" s="23">
        <v>3062</v>
      </c>
      <c r="D54" s="18"/>
      <c r="E54" s="57">
        <f t="shared" si="4"/>
        <v>0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1051099.3</v>
      </c>
      <c r="D55" s="58">
        <f>SUM(D38:D54)</f>
        <v>642921.69999999995</v>
      </c>
      <c r="E55" s="57">
        <f>D55/C55*100</f>
        <v>61.166599578174953</v>
      </c>
      <c r="F55" s="35"/>
    </row>
    <row r="56" spans="1:6" ht="25.5" customHeight="1" x14ac:dyDescent="0.3">
      <c r="A56" s="27" t="s">
        <v>74</v>
      </c>
      <c r="B56" s="34" t="s">
        <v>75</v>
      </c>
      <c r="C56" s="23"/>
      <c r="D56" s="23">
        <v>150</v>
      </c>
      <c r="E56" s="57">
        <v>0</v>
      </c>
      <c r="F56" s="35"/>
    </row>
    <row r="57" spans="1:6" ht="37.5" x14ac:dyDescent="0.3">
      <c r="A57" s="36" t="s">
        <v>76</v>
      </c>
      <c r="B57" s="34" t="s">
        <v>216</v>
      </c>
      <c r="C57" s="23">
        <v>0</v>
      </c>
      <c r="D57" s="18">
        <v>-9471.2999999999993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1256270.6000000001</v>
      </c>
      <c r="D58" s="56">
        <f>D37+D55+D56+D57</f>
        <v>736091.39999999991</v>
      </c>
      <c r="E58" s="57">
        <f>D58/C58*100</f>
        <v>58.593379483687656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96780.800000000003</v>
      </c>
      <c r="D60" s="40">
        <f>SUM(D61:D68)</f>
        <v>52866.200000000004</v>
      </c>
      <c r="E60" s="44">
        <f>IF(C60=0," ",D60/C60*100)</f>
        <v>54.624677622007681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1426</v>
      </c>
      <c r="E61" s="48">
        <f>IF(C61=0," ",D61/C61*100)</f>
        <v>41.964627291721847</v>
      </c>
    </row>
    <row r="62" spans="1:6" ht="22.5" customHeight="1" x14ac:dyDescent="0.25">
      <c r="A62" s="45" t="s">
        <v>81</v>
      </c>
      <c r="B62" s="42" t="s">
        <v>123</v>
      </c>
      <c r="C62" s="46">
        <v>4368</v>
      </c>
      <c r="D62" s="46">
        <v>2689.6</v>
      </c>
      <c r="E62" s="48">
        <f>IF(C62=0," ",D62/C62*100)</f>
        <v>61.575091575091577</v>
      </c>
    </row>
    <row r="63" spans="1:6" ht="37.5" x14ac:dyDescent="0.25">
      <c r="A63" s="45" t="s">
        <v>82</v>
      </c>
      <c r="B63" s="42" t="s">
        <v>124</v>
      </c>
      <c r="C63" s="46">
        <v>45898</v>
      </c>
      <c r="D63" s="50">
        <v>25018.799999999999</v>
      </c>
      <c r="E63" s="48">
        <f>IF(C63=0," ",D63/C63*100)</f>
        <v>54.509564686914459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8.6999999999999993</v>
      </c>
      <c r="E64" s="48">
        <f>IF(C64=0," ",D64/C64*100)</f>
        <v>57.615894039735096</v>
      </c>
    </row>
    <row r="65" spans="1:5" x14ac:dyDescent="0.25">
      <c r="A65" s="45" t="s">
        <v>84</v>
      </c>
      <c r="B65" s="42" t="s">
        <v>126</v>
      </c>
      <c r="C65" s="46">
        <v>25480.3</v>
      </c>
      <c r="D65" s="46">
        <v>12695.6</v>
      </c>
      <c r="E65" s="48">
        <f t="shared" ref="E65:E103" si="10">IF(C65=0," ",D65/C65*100)</f>
        <v>49.825159044438259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4505.3</v>
      </c>
      <c r="E66" s="48">
        <f t="shared" si="10"/>
        <v>100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6522.2</v>
      </c>
      <c r="E68" s="48">
        <f t="shared" si="10"/>
        <v>51.697844007609383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3281.4</v>
      </c>
      <c r="E69" s="44">
        <f t="shared" si="10"/>
        <v>50.615455807496531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3276.4</v>
      </c>
      <c r="E70" s="48">
        <f t="shared" si="10"/>
        <v>51.08997349134571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5</v>
      </c>
      <c r="E71" s="48">
        <f t="shared" si="10"/>
        <v>7.1428571428571423</v>
      </c>
    </row>
    <row r="72" spans="1:5" x14ac:dyDescent="0.25">
      <c r="A72" s="41" t="s">
        <v>91</v>
      </c>
      <c r="B72" s="42" t="s">
        <v>133</v>
      </c>
      <c r="C72" s="40">
        <f>C75+C73+C76+C74</f>
        <v>2996.2</v>
      </c>
      <c r="D72" s="40">
        <f>D75+D73+D76+D74</f>
        <v>1206</v>
      </c>
      <c r="E72" s="44">
        <f t="shared" si="10"/>
        <v>40.250984580468597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133.1</v>
      </c>
      <c r="E73" s="48">
        <f t="shared" si="10"/>
        <v>33.010912698412696</v>
      </c>
    </row>
    <row r="74" spans="1:5" hidden="1" x14ac:dyDescent="0.25">
      <c r="A74" s="45" t="s">
        <v>193</v>
      </c>
      <c r="B74" s="42" t="s">
        <v>194</v>
      </c>
      <c r="C74" s="46"/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774</v>
      </c>
      <c r="D75" s="50">
        <v>107.9</v>
      </c>
      <c r="E75" s="48">
        <f t="shared" si="10"/>
        <v>13.940568475452197</v>
      </c>
    </row>
    <row r="76" spans="1:5" x14ac:dyDescent="0.25">
      <c r="A76" s="45" t="s">
        <v>94</v>
      </c>
      <c r="B76" s="42" t="s">
        <v>136</v>
      </c>
      <c r="C76" s="46">
        <v>1819</v>
      </c>
      <c r="D76" s="50">
        <v>965</v>
      </c>
      <c r="E76" s="48">
        <f t="shared" si="10"/>
        <v>53.051126992853213</v>
      </c>
    </row>
    <row r="77" spans="1:5" x14ac:dyDescent="0.25">
      <c r="A77" s="41" t="s">
        <v>95</v>
      </c>
      <c r="B77" s="42" t="s">
        <v>137</v>
      </c>
      <c r="C77" s="40">
        <f>C78+C79+C80</f>
        <v>7756</v>
      </c>
      <c r="D77" s="40">
        <f>D78+D79+D80</f>
        <v>3496.6</v>
      </c>
      <c r="E77" s="44">
        <f t="shared" si="10"/>
        <v>45.082516761217121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187</v>
      </c>
      <c r="B80" s="42" t="s">
        <v>188</v>
      </c>
      <c r="C80" s="46">
        <v>7756</v>
      </c>
      <c r="D80" s="50">
        <v>3496.6</v>
      </c>
      <c r="E80" s="48">
        <f t="shared" si="10"/>
        <v>45.082516761217121</v>
      </c>
    </row>
    <row r="81" spans="1:5" x14ac:dyDescent="0.25">
      <c r="A81" s="41" t="s">
        <v>98</v>
      </c>
      <c r="B81" s="42" t="s">
        <v>140</v>
      </c>
      <c r="C81" s="40">
        <f>C82+C83+C84+C86+C87+C85</f>
        <v>862557</v>
      </c>
      <c r="D81" s="40">
        <f>D82+D83+D84+D86+D87+D85</f>
        <v>514303.20000000007</v>
      </c>
      <c r="E81" s="44">
        <f t="shared" si="10"/>
        <v>59.62541605946042</v>
      </c>
    </row>
    <row r="82" spans="1:5" x14ac:dyDescent="0.25">
      <c r="A82" s="45" t="s">
        <v>99</v>
      </c>
      <c r="B82" s="42" t="s">
        <v>141</v>
      </c>
      <c r="C82" s="46">
        <v>231252.5</v>
      </c>
      <c r="D82" s="50">
        <v>134791.29999999999</v>
      </c>
      <c r="E82" s="48">
        <f t="shared" si="10"/>
        <v>58.28749959459897</v>
      </c>
    </row>
    <row r="83" spans="1:5" x14ac:dyDescent="0.25">
      <c r="A83" s="45" t="s">
        <v>100</v>
      </c>
      <c r="B83" s="42" t="s">
        <v>142</v>
      </c>
      <c r="C83" s="46">
        <v>520506.5</v>
      </c>
      <c r="D83" s="50">
        <v>323899.7</v>
      </c>
      <c r="E83" s="48">
        <f t="shared" si="10"/>
        <v>62.227791583774646</v>
      </c>
    </row>
    <row r="84" spans="1:5" x14ac:dyDescent="0.25">
      <c r="A84" s="45" t="s">
        <v>101</v>
      </c>
      <c r="B84" s="42" t="s">
        <v>143</v>
      </c>
      <c r="C84" s="46">
        <v>43415.199999999997</v>
      </c>
      <c r="D84" s="50">
        <v>25104.400000000001</v>
      </c>
      <c r="E84" s="48">
        <f t="shared" si="10"/>
        <v>57.823987912067665</v>
      </c>
    </row>
    <row r="85" spans="1:5" x14ac:dyDescent="0.25">
      <c r="A85" s="45" t="s">
        <v>195</v>
      </c>
      <c r="B85" s="42" t="s">
        <v>196</v>
      </c>
      <c r="C85" s="46">
        <v>30</v>
      </c>
      <c r="D85" s="50">
        <v>30</v>
      </c>
      <c r="E85" s="48">
        <f t="shared" si="10"/>
        <v>100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48.4</v>
      </c>
      <c r="E86" s="48">
        <f t="shared" si="10"/>
        <v>1.2762703372623472</v>
      </c>
    </row>
    <row r="87" spans="1:5" x14ac:dyDescent="0.25">
      <c r="A87" s="45" t="s">
        <v>103</v>
      </c>
      <c r="B87" s="42" t="s">
        <v>145</v>
      </c>
      <c r="C87" s="50">
        <v>63560.5</v>
      </c>
      <c r="D87" s="50">
        <v>30429.4</v>
      </c>
      <c r="E87" s="48">
        <f t="shared" si="10"/>
        <v>47.874702055521908</v>
      </c>
    </row>
    <row r="88" spans="1:5" x14ac:dyDescent="0.25">
      <c r="A88" s="41" t="s">
        <v>104</v>
      </c>
      <c r="B88" s="42" t="s">
        <v>146</v>
      </c>
      <c r="C88" s="40">
        <f>C89+C90</f>
        <v>55399.199999999997</v>
      </c>
      <c r="D88" s="40">
        <f>D89+D90</f>
        <v>29386.9</v>
      </c>
      <c r="E88" s="44">
        <f t="shared" si="10"/>
        <v>53.045711851434682</v>
      </c>
    </row>
    <row r="89" spans="1:5" x14ac:dyDescent="0.25">
      <c r="A89" s="45" t="s">
        <v>105</v>
      </c>
      <c r="B89" s="42" t="s">
        <v>147</v>
      </c>
      <c r="C89" s="46">
        <v>31651.4</v>
      </c>
      <c r="D89" s="46">
        <v>16437.8</v>
      </c>
      <c r="E89" s="48">
        <f t="shared" si="10"/>
        <v>51.933879702003694</v>
      </c>
    </row>
    <row r="90" spans="1:5" x14ac:dyDescent="0.25">
      <c r="A90" s="45" t="s">
        <v>106</v>
      </c>
      <c r="B90" s="42" t="s">
        <v>148</v>
      </c>
      <c r="C90" s="46">
        <v>23747.8</v>
      </c>
      <c r="D90" s="46">
        <v>12949.1</v>
      </c>
      <c r="E90" s="48">
        <f t="shared" si="10"/>
        <v>54.527577291370157</v>
      </c>
    </row>
    <row r="91" spans="1:5" x14ac:dyDescent="0.25">
      <c r="A91" s="41" t="s">
        <v>107</v>
      </c>
      <c r="B91" s="42" t="s">
        <v>149</v>
      </c>
      <c r="C91" s="40">
        <f>C92+C93+C95+C94</f>
        <v>108075.90000000001</v>
      </c>
      <c r="D91" s="40">
        <f>D92+D93+D95+D94</f>
        <v>53939.3</v>
      </c>
      <c r="E91" s="44">
        <f t="shared" si="10"/>
        <v>49.908721555869526</v>
      </c>
    </row>
    <row r="92" spans="1:5" x14ac:dyDescent="0.25">
      <c r="A92" s="45" t="s">
        <v>108</v>
      </c>
      <c r="B92" s="42" t="s">
        <v>150</v>
      </c>
      <c r="C92" s="46">
        <v>8747.6</v>
      </c>
      <c r="D92" s="46">
        <v>5331.3</v>
      </c>
      <c r="E92" s="48">
        <f t="shared" si="10"/>
        <v>60.945859435730945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39111.4</v>
      </c>
      <c r="E93" s="48">
        <f t="shared" si="10"/>
        <v>52.793672005237333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6443.1</v>
      </c>
      <c r="E94" s="48">
        <f t="shared" si="10"/>
        <v>31.311840289252185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3053.5</v>
      </c>
      <c r="E95" s="48">
        <f t="shared" si="10"/>
        <v>65.419059045333782</v>
      </c>
    </row>
    <row r="96" spans="1:5" x14ac:dyDescent="0.25">
      <c r="A96" s="41" t="s">
        <v>112</v>
      </c>
      <c r="B96" s="42" t="s">
        <v>154</v>
      </c>
      <c r="C96" s="40">
        <f>C97</f>
        <v>17501.599999999999</v>
      </c>
      <c r="D96" s="40">
        <f>D97</f>
        <v>7492.6</v>
      </c>
      <c r="E96" s="44">
        <f t="shared" si="10"/>
        <v>42.810942999497193</v>
      </c>
    </row>
    <row r="97" spans="1:5" x14ac:dyDescent="0.25">
      <c r="A97" s="45" t="s">
        <v>113</v>
      </c>
      <c r="B97" s="42" t="s">
        <v>155</v>
      </c>
      <c r="C97" s="46">
        <v>17501.599999999999</v>
      </c>
      <c r="D97" s="46">
        <v>7492.6</v>
      </c>
      <c r="E97" s="48">
        <f t="shared" si="10"/>
        <v>42.810942999497193</v>
      </c>
    </row>
    <row r="98" spans="1:5" hidden="1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hidden="1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73292.3</v>
      </c>
      <c r="E100" s="44">
        <f t="shared" si="10"/>
        <v>61.598760835545129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73292.3</v>
      </c>
      <c r="E101" s="48">
        <f t="shared" si="10"/>
        <v>61.598760835545129</v>
      </c>
    </row>
    <row r="102" spans="1:5" hidden="1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1276533.0999999999</v>
      </c>
      <c r="D103" s="40">
        <f>D60+D69+D72+D77+D81+D88+D91+D96+D100+D98</f>
        <v>739264.50000000012</v>
      </c>
      <c r="E103" s="44">
        <f t="shared" si="10"/>
        <v>57.911894333174772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-3173.1000000002095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-3173.1000000002095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44" fitToHeight="2" orientation="landscape" r:id="rId1"/>
  <headerFooter alignWithMargins="0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2020-08-10T06:49:45Z</cp:lastPrinted>
  <dcterms:created xsi:type="dcterms:W3CDTF">2018-02-13T00:40:04Z</dcterms:created>
  <dcterms:modified xsi:type="dcterms:W3CDTF">2020-08-10T06:51:48Z</dcterms:modified>
</cp:coreProperties>
</file>